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1. Project\06. 줄기세포 배양액 분석\노화된 피부 변화 (마우스)\PLosONE\교정\Support information\"/>
    </mc:Choice>
  </mc:AlternateContent>
  <xr:revisionPtr revIDLastSave="0" documentId="13_ncr:1_{CFB5BEC9-2ECC-4AFC-B064-E60CA614FDFA}" xr6:coauthVersionLast="47" xr6:coauthVersionMax="47" xr10:uidLastSave="{00000000-0000-0000-0000-000000000000}"/>
  <bookViews>
    <workbookView xWindow="-120" yWindow="-120" windowWidth="29040" windowHeight="15840" xr2:uid="{156E17C1-3EE4-47F2-B4E9-B48ABA2AD6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N5" i="1"/>
  <c r="K5" i="1"/>
  <c r="H5" i="1"/>
  <c r="D26" i="1" l="1"/>
  <c r="C25" i="1"/>
  <c r="D21" i="1"/>
  <c r="D27" i="1" s="1"/>
  <c r="D20" i="1"/>
  <c r="D19" i="1"/>
  <c r="D25" i="1" s="1"/>
  <c r="D14" i="1"/>
  <c r="C27" i="1" s="1"/>
  <c r="D13" i="1"/>
  <c r="C26" i="1" s="1"/>
  <c r="D12" i="1"/>
  <c r="D6" i="1"/>
  <c r="B26" i="1" s="1"/>
  <c r="D7" i="1"/>
  <c r="B27" i="1" s="1"/>
  <c r="D5" i="1"/>
  <c r="B25" i="1" s="1"/>
  <c r="E25" i="1" l="1"/>
  <c r="F25" i="1"/>
  <c r="E27" i="1"/>
  <c r="F27" i="1"/>
  <c r="F26" i="1"/>
  <c r="E26" i="1"/>
</calcChain>
</file>

<file path=xl/sharedStrings.xml><?xml version="1.0" encoding="utf-8"?>
<sst xmlns="http://schemas.openxmlformats.org/spreadsheetml/2006/main" count="154" uniqueCount="63">
  <si>
    <t>Doubling time calculation (1st)</t>
    <phoneticPr fontId="1" type="noConversion"/>
  </si>
  <si>
    <t>Group</t>
    <phoneticPr fontId="1" type="noConversion"/>
  </si>
  <si>
    <t>Control</t>
    <phoneticPr fontId="1" type="noConversion"/>
  </si>
  <si>
    <t>ADMSC-CM</t>
    <phoneticPr fontId="1" type="noConversion"/>
  </si>
  <si>
    <t>UCMSC-CM</t>
    <phoneticPr fontId="1" type="noConversion"/>
  </si>
  <si>
    <t>Time (hr)</t>
    <phoneticPr fontId="1" type="noConversion"/>
  </si>
  <si>
    <t>Doubling time</t>
    <phoneticPr fontId="1" type="noConversion"/>
  </si>
  <si>
    <t>Measured values</t>
    <phoneticPr fontId="1" type="noConversion"/>
  </si>
  <si>
    <t>Doubling time calculation (2nd)</t>
    <phoneticPr fontId="1" type="noConversion"/>
  </si>
  <si>
    <t>Doubling time calculation (3rd)</t>
    <phoneticPr fontId="1" type="noConversion"/>
  </si>
  <si>
    <t>Doubling time calculation (Total)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</si>
  <si>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</si>
  <si>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</si>
  <si>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</si>
  <si>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Average</t>
  </si>
  <si>
    <t>Average</t>
    <phoneticPr fontId="1" type="noConversion"/>
  </si>
  <si>
    <t>STDEV</t>
    <phoneticPr fontId="1" type="noConversion"/>
  </si>
  <si>
    <t>Statistical analysis</t>
    <phoneticPr fontId="1" type="noConversion"/>
  </si>
  <si>
    <t>P value</t>
    <phoneticPr fontId="1" type="noConversion"/>
  </si>
  <si>
    <t>P value summary</t>
    <phoneticPr fontId="1" type="noConversion"/>
  </si>
  <si>
    <t>Significant?</t>
    <phoneticPr fontId="1" type="noConversion"/>
  </si>
  <si>
    <t>Control vs ADMSC-CM</t>
    <phoneticPr fontId="1" type="noConversion"/>
  </si>
  <si>
    <t>Control vs UCMSC-CM</t>
    <phoneticPr fontId="1" type="noConversion"/>
  </si>
  <si>
    <t>ADMSC-CM vs UCMSC-CM</t>
    <phoneticPr fontId="1" type="noConversion"/>
  </si>
  <si>
    <t>Anova: Single Factor</t>
  </si>
  <si>
    <t>SUMMARY</t>
  </si>
  <si>
    <t>Groups</t>
  </si>
  <si>
    <t>Count</t>
  </si>
  <si>
    <t>Sum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</si>
  <si>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</si>
  <si>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</si>
  <si>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</si>
  <si>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</si>
  <si>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</si>
  <si>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</si>
  <si>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</si>
  <si>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</si>
  <si>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</si>
  <si>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</si>
  <si>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</si>
  <si>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</si>
  <si>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Row 1</t>
  </si>
  <si>
    <t>Row 2</t>
  </si>
  <si>
    <t>Row 3</t>
  </si>
  <si>
    <t>**</t>
    <phoneticPr fontId="1" type="noConversion"/>
  </si>
  <si>
    <t>Yes</t>
    <phoneticPr fontId="1" type="noConversion"/>
  </si>
  <si>
    <t>F-Test Two-Sample for Variances</t>
  </si>
  <si>
    <t>Variable 1</t>
  </si>
  <si>
    <t>Variable 2</t>
  </si>
  <si>
    <t>Mean</t>
  </si>
  <si>
    <t>Observations</t>
  </si>
  <si>
    <t>P(F&lt;=f) one-tail</t>
  </si>
  <si>
    <t>F Critical one-tail</t>
  </si>
  <si>
    <t>t-Test: Two-Sample Assuming Equal Variances</t>
  </si>
  <si>
    <t>Pooled Variance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</si>
  <si>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</si>
  <si>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</si>
  <si>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</si>
  <si>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</si>
  <si>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</si>
  <si>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</si>
  <si>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t-Test</t>
    <phoneticPr fontId="1" type="noConversion"/>
  </si>
  <si>
    <t>Anova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</si>
</sst>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>
      <alignment vertical="center"/>
    </xf>
    <xf numFmtId="0" fontId="3" fillId="0" borderId="0" xfId="0" applyFont="1">
      <alignment vertical="center"/>
    </xf>
    <xf numFmtId="0" fontId="2" fillId="4" borderId="0" xfId="0" applyFont="1" applyFill="1">
      <alignment vertical="center"/>
    </xf>
    <xf numFmtId="0" fontId="0" fillId="4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552C5-1D69-4C21-A407-211D7B0940D4}">
  <dimension ref="A1:S47"/>
  <sheetViews>
    <sheetView tabSelected="1" workbookViewId="0">
      <selection activeCell="P34" sqref="P34:R34"/>
    </sheetView>
  </sheetViews>
  <sheetFormatPr defaultRowHeight="16.5" x14ac:dyDescent="0.3"/>
  <cols>
    <col min="1" max="1" width="12.125" style="1" bestFit="1" customWidth="1"/>
    <col min="2" max="3" width="11.625" style="1" customWidth="1"/>
    <col min="4" max="4" width="14.25" style="1" bestFit="1" customWidth="1"/>
    <col min="5" max="6" width="11.625" style="1" customWidth="1"/>
    <col min="7" max="7" width="9" style="1"/>
    <col min="8" max="19" width="16.625" style="1" customWidth="1"/>
    <col min="20" max="16384" width="9" style="1"/>
  </cols>
  <sheetData>
    <row r="1" spans="1:19" ht="17.25" thickBot="1" x14ac:dyDescent="0.35">
      <c r="A1" s="23" t="s">
        <v>7</v>
      </c>
      <c r="B1" s="23"/>
      <c r="C1" s="16"/>
      <c r="D1" s="16"/>
      <c r="E1" s="16"/>
      <c r="F1" s="16"/>
      <c r="H1" s="23" t="s">
        <v>17</v>
      </c>
      <c r="I1" s="23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7.25" thickBot="1" x14ac:dyDescent="0.35">
      <c r="A2" s="24" t="s">
        <v>0</v>
      </c>
      <c r="B2" s="24"/>
      <c r="C2" s="24"/>
      <c r="D2" s="24"/>
      <c r="H2" s="25" t="s">
        <v>62</v>
      </c>
      <c r="I2" s="25"/>
      <c r="J2" s="25"/>
      <c r="K2" s="28" t="s">
        <v>61</v>
      </c>
      <c r="L2" s="28"/>
      <c r="M2" s="28"/>
      <c r="N2" s="28"/>
      <c r="O2" s="28"/>
      <c r="P2" s="28"/>
      <c r="Q2" s="28"/>
      <c r="R2" s="28"/>
      <c r="S2" s="28"/>
    </row>
    <row r="3" spans="1:19" x14ac:dyDescent="0.3">
      <c r="A3" s="28" t="s">
        <v>1</v>
      </c>
      <c r="B3" s="28" t="s">
        <v>5</v>
      </c>
      <c r="C3" s="28"/>
      <c r="D3" s="28" t="s">
        <v>6</v>
      </c>
      <c r="H3" s="26"/>
      <c r="I3" s="26"/>
      <c r="J3" s="26"/>
      <c r="K3" s="27" t="s">
        <v>21</v>
      </c>
      <c r="L3" s="27"/>
      <c r="M3" s="27"/>
      <c r="N3" s="27" t="s">
        <v>22</v>
      </c>
      <c r="O3" s="27"/>
      <c r="P3" s="27"/>
      <c r="Q3" s="27" t="s">
        <v>23</v>
      </c>
      <c r="R3" s="27"/>
      <c r="S3" s="27"/>
    </row>
    <row r="4" spans="1:19" ht="17.25" thickBot="1" x14ac:dyDescent="0.35">
      <c r="A4" s="29"/>
      <c r="B4" s="8">
        <v>0</v>
      </c>
      <c r="C4" s="8">
        <v>72</v>
      </c>
      <c r="D4" s="29"/>
      <c r="H4" s="8" t="s">
        <v>18</v>
      </c>
      <c r="I4" s="8" t="s">
        <v>19</v>
      </c>
      <c r="J4" s="8" t="s">
        <v>20</v>
      </c>
      <c r="K4" s="8" t="s">
        <v>18</v>
      </c>
      <c r="L4" s="8" t="s">
        <v>19</v>
      </c>
      <c r="M4" s="8" t="s">
        <v>20</v>
      </c>
      <c r="N4" s="8" t="s">
        <v>18</v>
      </c>
      <c r="O4" s="8" t="s">
        <v>19</v>
      </c>
      <c r="P4" s="8" t="s">
        <v>20</v>
      </c>
      <c r="Q4" s="8" t="s">
        <v>18</v>
      </c>
      <c r="R4" s="8" t="s">
        <v>19</v>
      </c>
      <c r="S4" s="8" t="s">
        <v>20</v>
      </c>
    </row>
    <row r="5" spans="1:19" ht="17.25" thickBot="1" x14ac:dyDescent="0.35">
      <c r="A5" s="1" t="s">
        <v>2</v>
      </c>
      <c r="B5" s="1">
        <v>100000</v>
      </c>
      <c r="C5" s="1">
        <v>1750000</v>
      </c>
      <c r="D5" s="2">
        <f>(($C$4-$B$4)*LOG(2))/(LOG(C5)-LOG(B5))</f>
        <v>17.436441073314686</v>
      </c>
      <c r="H5" s="6">
        <f>M17</f>
        <v>2.1182929472638564E-7</v>
      </c>
      <c r="I5" s="6" t="s">
        <v>44</v>
      </c>
      <c r="J5" s="6" t="s">
        <v>45</v>
      </c>
      <c r="K5" s="6">
        <f>I46</f>
        <v>6.2470353002212168E-5</v>
      </c>
      <c r="L5" s="6" t="s">
        <v>44</v>
      </c>
      <c r="M5" s="6" t="s">
        <v>45</v>
      </c>
      <c r="N5" s="6">
        <f>M46</f>
        <v>5.8076986836346164E-6</v>
      </c>
      <c r="O5" s="6" t="s">
        <v>44</v>
      </c>
      <c r="P5" s="6" t="s">
        <v>45</v>
      </c>
      <c r="Q5" s="6">
        <f>Q46</f>
        <v>2.0572608371242955E-4</v>
      </c>
      <c r="R5" s="6" t="s">
        <v>44</v>
      </c>
      <c r="S5" s="6" t="s">
        <v>45</v>
      </c>
    </row>
    <row r="6" spans="1:19" x14ac:dyDescent="0.3">
      <c r="A6" s="1" t="s">
        <v>3</v>
      </c>
      <c r="B6" s="1">
        <v>100000</v>
      </c>
      <c r="C6" s="1">
        <v>2640000</v>
      </c>
      <c r="D6" s="2">
        <f t="shared" ref="D6:D7" si="0">(($C$4-$B$4)*LOG(2))/(LOG(C6)-LOG(B6))</f>
        <v>15.246271678167108</v>
      </c>
    </row>
    <row r="7" spans="1:19" ht="17.25" thickBot="1" x14ac:dyDescent="0.35">
      <c r="A7" s="4" t="s">
        <v>4</v>
      </c>
      <c r="B7" s="4">
        <v>100000</v>
      </c>
      <c r="C7" s="4">
        <v>3500000</v>
      </c>
      <c r="D7" s="5">
        <f t="shared" si="0"/>
        <v>14.037049576352615</v>
      </c>
      <c r="H7" s="14" t="s">
        <v>24</v>
      </c>
      <c r="I7" s="15"/>
      <c r="J7" s="15"/>
      <c r="K7" s="15"/>
      <c r="L7" s="15"/>
      <c r="M7" s="15"/>
      <c r="N7" s="15"/>
    </row>
    <row r="8" spans="1:19" ht="17.25" thickBot="1" x14ac:dyDescent="0.35">
      <c r="H8" s="13" t="s">
        <v>25</v>
      </c>
      <c r="I8"/>
      <c r="J8"/>
      <c r="K8"/>
      <c r="L8"/>
      <c r="M8"/>
      <c r="N8"/>
    </row>
    <row r="9" spans="1:19" ht="17.25" thickBot="1" x14ac:dyDescent="0.35">
      <c r="A9" s="24" t="s">
        <v>8</v>
      </c>
      <c r="B9" s="24"/>
      <c r="C9" s="24"/>
      <c r="D9" s="24"/>
      <c r="H9" s="10" t="s">
        <v>26</v>
      </c>
      <c r="I9" s="10" t="s">
        <v>27</v>
      </c>
      <c r="J9" s="10" t="s">
        <v>28</v>
      </c>
      <c r="K9" s="10" t="s">
        <v>14</v>
      </c>
      <c r="L9" s="10" t="s">
        <v>29</v>
      </c>
      <c r="M9"/>
      <c r="N9"/>
    </row>
    <row r="10" spans="1:19" x14ac:dyDescent="0.3">
      <c r="A10" s="28" t="s">
        <v>1</v>
      </c>
      <c r="B10" s="28" t="s">
        <v>5</v>
      </c>
      <c r="C10" s="28"/>
      <c r="D10" s="28" t="s">
        <v>6</v>
      </c>
      <c r="H10" s="3" t="s">
        <v>41</v>
      </c>
      <c r="I10" s="19">
        <v>3</v>
      </c>
      <c r="J10" s="19">
        <v>51.807297295750239</v>
      </c>
      <c r="K10" s="19">
        <v>17.269099098583414</v>
      </c>
      <c r="L10" s="19">
        <v>2.7574763241331721E-2</v>
      </c>
      <c r="M10"/>
      <c r="N10"/>
    </row>
    <row r="11" spans="1:19" ht="17.25" thickBot="1" x14ac:dyDescent="0.35">
      <c r="A11" s="29"/>
      <c r="B11" s="8">
        <v>0</v>
      </c>
      <c r="C11" s="8">
        <v>72</v>
      </c>
      <c r="D11" s="29"/>
      <c r="H11" s="3" t="s">
        <v>42</v>
      </c>
      <c r="I11" s="19">
        <v>3</v>
      </c>
      <c r="J11" s="19">
        <v>45.31503932978849</v>
      </c>
      <c r="K11" s="19">
        <v>15.105013109929496</v>
      </c>
      <c r="L11" s="19">
        <v>1.8252536490282967E-2</v>
      </c>
      <c r="M11"/>
      <c r="N11"/>
    </row>
    <row r="12" spans="1:19" ht="17.25" thickBot="1" x14ac:dyDescent="0.35">
      <c r="A12" s="1" t="s">
        <v>2</v>
      </c>
      <c r="B12" s="1">
        <v>100000</v>
      </c>
      <c r="C12" s="1">
        <v>1850000</v>
      </c>
      <c r="D12" s="2">
        <f>(($C$4-$B$4)*LOG(2))/(LOG(C12)-LOG(B12))</f>
        <v>17.10435862953009</v>
      </c>
      <c r="H12" s="18" t="s">
        <v>43</v>
      </c>
      <c r="I12" s="21">
        <v>3</v>
      </c>
      <c r="J12" s="21">
        <v>41.934579650247187</v>
      </c>
      <c r="K12" s="21">
        <v>13.978193216749062</v>
      </c>
      <c r="L12" s="21">
        <v>4.4956710097348333E-3</v>
      </c>
      <c r="M12"/>
      <c r="N12"/>
    </row>
    <row r="13" spans="1:19" x14ac:dyDescent="0.3">
      <c r="A13" s="1" t="s">
        <v>3</v>
      </c>
      <c r="B13" s="1">
        <v>100000</v>
      </c>
      <c r="C13" s="1">
        <v>2730000</v>
      </c>
      <c r="D13" s="2">
        <f t="shared" ref="D13:D14" si="1">(($C$4-$B$4)*LOG(2))/(LOG(C13)-LOG(B13))</f>
        <v>15.091716618912706</v>
      </c>
      <c r="H13"/>
      <c r="I13"/>
      <c r="J13"/>
      <c r="K13"/>
      <c r="L13"/>
      <c r="M13"/>
      <c r="N13"/>
    </row>
    <row r="14" spans="1:19" ht="17.25" thickBot="1" x14ac:dyDescent="0.35">
      <c r="A14" s="4" t="s">
        <v>4</v>
      </c>
      <c r="B14" s="4">
        <v>100000</v>
      </c>
      <c r="C14" s="4">
        <v>3620000</v>
      </c>
      <c r="D14" s="5">
        <f t="shared" si="1"/>
        <v>13.905203382818938</v>
      </c>
      <c r="H14"/>
      <c r="I14"/>
      <c r="J14"/>
      <c r="K14"/>
      <c r="L14"/>
      <c r="M14"/>
      <c r="N14"/>
    </row>
    <row r="15" spans="1:19" ht="17.25" thickBot="1" x14ac:dyDescent="0.35">
      <c r="H15" s="13" t="s">
        <v>30</v>
      </c>
      <c r="I15"/>
      <c r="J15"/>
      <c r="K15"/>
      <c r="L15"/>
      <c r="M15"/>
      <c r="N15"/>
    </row>
    <row r="16" spans="1:19" ht="17.25" thickBot="1" x14ac:dyDescent="0.35">
      <c r="A16" s="24" t="s">
        <v>9</v>
      </c>
      <c r="B16" s="24"/>
      <c r="C16" s="24"/>
      <c r="D16" s="24"/>
      <c r="H16" s="10" t="s">
        <v>31</v>
      </c>
      <c r="I16" s="10" t="s">
        <v>32</v>
      </c>
      <c r="J16" s="10" t="s">
        <v>33</v>
      </c>
      <c r="K16" s="10" t="s">
        <v>34</v>
      </c>
      <c r="L16" s="10" t="s">
        <v>35</v>
      </c>
      <c r="M16" s="11" t="s">
        <v>36</v>
      </c>
      <c r="N16" s="10" t="s">
        <v>37</v>
      </c>
    </row>
    <row r="17" spans="1:18" x14ac:dyDescent="0.3">
      <c r="A17" s="28" t="s">
        <v>1</v>
      </c>
      <c r="B17" s="28" t="s">
        <v>5</v>
      </c>
      <c r="C17" s="28"/>
      <c r="D17" s="28" t="s">
        <v>6</v>
      </c>
      <c r="H17" s="3" t="s">
        <v>38</v>
      </c>
      <c r="I17" s="19">
        <v>16.78305276104728</v>
      </c>
      <c r="J17" s="19">
        <v>2</v>
      </c>
      <c r="K17" s="19">
        <v>8.39152638052364</v>
      </c>
      <c r="L17" s="19">
        <v>500.26019471234048</v>
      </c>
      <c r="M17" s="20">
        <v>2.1182929472638564E-7</v>
      </c>
      <c r="N17" s="19">
        <v>5.1432528497847176</v>
      </c>
    </row>
    <row r="18" spans="1:18" ht="17.25" thickBot="1" x14ac:dyDescent="0.35">
      <c r="A18" s="29"/>
      <c r="B18" s="8">
        <v>0</v>
      </c>
      <c r="C18" s="8">
        <v>72</v>
      </c>
      <c r="D18" s="29"/>
      <c r="H18" s="3" t="s">
        <v>39</v>
      </c>
      <c r="I18" s="19">
        <v>0.10064594148269904</v>
      </c>
      <c r="J18" s="19">
        <v>6</v>
      </c>
      <c r="K18" s="19">
        <v>1.6774323580449838E-2</v>
      </c>
      <c r="L18" s="19"/>
      <c r="M18" s="20"/>
      <c r="N18" s="19"/>
    </row>
    <row r="19" spans="1:18" x14ac:dyDescent="0.3">
      <c r="A19" s="1" t="s">
        <v>2</v>
      </c>
      <c r="B19" s="1">
        <v>100000</v>
      </c>
      <c r="C19" s="1">
        <v>1800000</v>
      </c>
      <c r="D19" s="2">
        <f>(($C$4-$B$4)*LOG(2))/(LOG(C19)-LOG(B19))</f>
        <v>17.266497592905459</v>
      </c>
      <c r="H19" s="3"/>
      <c r="I19" s="19"/>
      <c r="J19" s="19"/>
      <c r="K19" s="19"/>
      <c r="L19" s="19"/>
      <c r="M19" s="20"/>
      <c r="N19" s="19"/>
    </row>
    <row r="20" spans="1:18" ht="17.25" thickBot="1" x14ac:dyDescent="0.35">
      <c r="A20" s="1" t="s">
        <v>3</v>
      </c>
      <c r="B20" s="1">
        <v>100000</v>
      </c>
      <c r="C20" s="1">
        <v>2800000</v>
      </c>
      <c r="D20" s="2">
        <f t="shared" ref="D20:D21" si="2">(($C$4-$B$4)*LOG(2))/(LOG(C20)-LOG(B20))</f>
        <v>14.97705103270868</v>
      </c>
      <c r="H20" s="18" t="s">
        <v>40</v>
      </c>
      <c r="I20" s="21">
        <v>16.88369870252998</v>
      </c>
      <c r="J20" s="21">
        <v>8</v>
      </c>
      <c r="K20" s="21"/>
      <c r="L20" s="21"/>
      <c r="M20" s="22"/>
      <c r="N20" s="21"/>
    </row>
    <row r="21" spans="1:18" ht="17.25" thickBot="1" x14ac:dyDescent="0.35">
      <c r="A21" s="4" t="s">
        <v>4</v>
      </c>
      <c r="B21" s="4">
        <v>100000</v>
      </c>
      <c r="C21" s="4">
        <v>3540000</v>
      </c>
      <c r="D21" s="5">
        <f t="shared" si="2"/>
        <v>13.992326691075631</v>
      </c>
    </row>
    <row r="22" spans="1:18" x14ac:dyDescent="0.3">
      <c r="H22" s="30" t="s">
        <v>21</v>
      </c>
      <c r="I22" s="30"/>
      <c r="J22" s="30"/>
      <c r="L22" s="30" t="s">
        <v>22</v>
      </c>
      <c r="M22" s="30"/>
      <c r="N22" s="30"/>
      <c r="P22" s="30" t="s">
        <v>23</v>
      </c>
      <c r="Q22" s="30"/>
      <c r="R22" s="30"/>
    </row>
    <row r="23" spans="1:18" ht="17.25" thickBot="1" x14ac:dyDescent="0.35">
      <c r="A23" s="24" t="s">
        <v>10</v>
      </c>
      <c r="B23" s="24"/>
      <c r="C23" s="24"/>
      <c r="D23" s="24"/>
      <c r="E23" s="24"/>
      <c r="F23" s="24"/>
      <c r="H23" s="24" t="s">
        <v>46</v>
      </c>
      <c r="I23" s="24"/>
      <c r="J23" s="24"/>
      <c r="L23" s="24" t="s">
        <v>46</v>
      </c>
      <c r="M23" s="24"/>
      <c r="N23" s="24"/>
      <c r="P23" s="24" t="s">
        <v>46</v>
      </c>
      <c r="Q23" s="24"/>
      <c r="R23" s="24"/>
    </row>
    <row r="24" spans="1:18" ht="17.25" thickBot="1" x14ac:dyDescent="0.35">
      <c r="A24" s="7" t="s">
        <v>1</v>
      </c>
      <c r="B24" s="7" t="s">
        <v>11</v>
      </c>
      <c r="C24" s="7" t="s">
        <v>12</v>
      </c>
      <c r="D24" s="7" t="s">
        <v>13</v>
      </c>
      <c r="E24" s="7" t="s">
        <v>15</v>
      </c>
      <c r="F24" s="7" t="s">
        <v>16</v>
      </c>
      <c r="H24"/>
      <c r="I24"/>
      <c r="J24"/>
      <c r="L24"/>
      <c r="M24"/>
      <c r="N24"/>
      <c r="P24"/>
      <c r="Q24"/>
      <c r="R24"/>
    </row>
    <row r="25" spans="1:18" x14ac:dyDescent="0.3">
      <c r="A25" s="1" t="s">
        <v>2</v>
      </c>
      <c r="B25" s="2">
        <f>D5</f>
        <v>17.436441073314686</v>
      </c>
      <c r="C25" s="2">
        <f>D12</f>
        <v>17.10435862953009</v>
      </c>
      <c r="D25" s="2">
        <f>D19</f>
        <v>17.266497592905459</v>
      </c>
      <c r="E25" s="2">
        <f>AVERAGE(B25:D25)</f>
        <v>17.269099098583414</v>
      </c>
      <c r="F25" s="2">
        <f>STDEV(B25:D25)</f>
        <v>0.16605650616983281</v>
      </c>
      <c r="H25" s="10"/>
      <c r="I25" s="10" t="s">
        <v>47</v>
      </c>
      <c r="J25" s="10" t="s">
        <v>48</v>
      </c>
      <c r="L25" s="10"/>
      <c r="M25" s="10" t="s">
        <v>47</v>
      </c>
      <c r="N25" s="10" t="s">
        <v>48</v>
      </c>
      <c r="P25" s="10"/>
      <c r="Q25" s="10" t="s">
        <v>47</v>
      </c>
      <c r="R25" s="10" t="s">
        <v>48</v>
      </c>
    </row>
    <row r="26" spans="1:18" x14ac:dyDescent="0.3">
      <c r="A26" s="1" t="s">
        <v>3</v>
      </c>
      <c r="B26" s="2">
        <f t="shared" ref="B26:B27" si="3">D6</f>
        <v>15.246271678167108</v>
      </c>
      <c r="C26" s="2">
        <f t="shared" ref="C26:C27" si="4">D13</f>
        <v>15.091716618912706</v>
      </c>
      <c r="D26" s="2">
        <f t="shared" ref="D26:D27" si="5">D20</f>
        <v>14.97705103270868</v>
      </c>
      <c r="E26" s="2">
        <f t="shared" ref="E26:E27" si="6">AVERAGE(B26:D26)</f>
        <v>15.105013109929496</v>
      </c>
      <c r="F26" s="2">
        <f t="shared" ref="F26:F27" si="7">STDEV(B26:D26)</f>
        <v>0.13510194850661097</v>
      </c>
      <c r="H26" t="s">
        <v>49</v>
      </c>
      <c r="I26">
        <v>17.269099098583414</v>
      </c>
      <c r="J26">
        <v>15.105013109929496</v>
      </c>
      <c r="L26" t="s">
        <v>49</v>
      </c>
      <c r="M26">
        <v>17.269099098583414</v>
      </c>
      <c r="N26">
        <v>13.978193216749062</v>
      </c>
      <c r="P26" t="s">
        <v>49</v>
      </c>
      <c r="Q26">
        <v>15.105013109929496</v>
      </c>
      <c r="R26">
        <v>13.978193216749062</v>
      </c>
    </row>
    <row r="27" spans="1:18" ht="17.25" thickBot="1" x14ac:dyDescent="0.35">
      <c r="A27" s="4" t="s">
        <v>4</v>
      </c>
      <c r="B27" s="5">
        <f t="shared" si="3"/>
        <v>14.037049576352615</v>
      </c>
      <c r="C27" s="5">
        <f t="shared" si="4"/>
        <v>13.905203382818938</v>
      </c>
      <c r="D27" s="5">
        <f t="shared" si="5"/>
        <v>13.992326691075631</v>
      </c>
      <c r="E27" s="5">
        <f t="shared" si="6"/>
        <v>13.978193216749062</v>
      </c>
      <c r="F27" s="5">
        <f t="shared" si="7"/>
        <v>6.7049765172853756E-2</v>
      </c>
      <c r="H27" t="s">
        <v>29</v>
      </c>
      <c r="I27">
        <v>2.7574763241331721E-2</v>
      </c>
      <c r="J27">
        <v>1.8252536490282967E-2</v>
      </c>
      <c r="L27" t="s">
        <v>29</v>
      </c>
      <c r="M27">
        <v>2.7574763241331721E-2</v>
      </c>
      <c r="N27">
        <v>4.4956710097348333E-3</v>
      </c>
      <c r="P27" t="s">
        <v>29</v>
      </c>
      <c r="Q27">
        <v>1.8252536490282967E-2</v>
      </c>
      <c r="R27">
        <v>4.4956710097348333E-3</v>
      </c>
    </row>
    <row r="28" spans="1:18" x14ac:dyDescent="0.3">
      <c r="H28" t="s">
        <v>50</v>
      </c>
      <c r="I28">
        <v>3</v>
      </c>
      <c r="J28">
        <v>3</v>
      </c>
      <c r="L28" t="s">
        <v>50</v>
      </c>
      <c r="M28">
        <v>3</v>
      </c>
      <c r="N28">
        <v>3</v>
      </c>
      <c r="P28" t="s">
        <v>50</v>
      </c>
      <c r="Q28">
        <v>3</v>
      </c>
      <c r="R28">
        <v>3</v>
      </c>
    </row>
    <row r="29" spans="1:18" x14ac:dyDescent="0.3">
      <c r="H29" t="s">
        <v>33</v>
      </c>
      <c r="I29">
        <v>2</v>
      </c>
      <c r="J29">
        <v>2</v>
      </c>
      <c r="L29" t="s">
        <v>33</v>
      </c>
      <c r="M29">
        <v>2</v>
      </c>
      <c r="N29">
        <v>2</v>
      </c>
      <c r="P29" t="s">
        <v>33</v>
      </c>
      <c r="Q29">
        <v>2</v>
      </c>
      <c r="R29">
        <v>2</v>
      </c>
    </row>
    <row r="30" spans="1:18" x14ac:dyDescent="0.3">
      <c r="H30" t="s">
        <v>35</v>
      </c>
      <c r="I30">
        <v>1.5107359602327923</v>
      </c>
      <c r="J30"/>
      <c r="L30" t="s">
        <v>35</v>
      </c>
      <c r="M30">
        <v>6.1336256993943499</v>
      </c>
      <c r="N30"/>
      <c r="P30" t="s">
        <v>35</v>
      </c>
      <c r="Q30">
        <v>4.0600249552868304</v>
      </c>
      <c r="R30"/>
    </row>
    <row r="31" spans="1:18" x14ac:dyDescent="0.3">
      <c r="H31" s="12" t="s">
        <v>51</v>
      </c>
      <c r="I31" s="12">
        <v>0.39828959151374932</v>
      </c>
      <c r="J31" s="12"/>
      <c r="L31" s="12" t="s">
        <v>51</v>
      </c>
      <c r="M31" s="12">
        <v>0.14018117043692113</v>
      </c>
      <c r="N31" s="12"/>
      <c r="P31" s="12" t="s">
        <v>51</v>
      </c>
      <c r="Q31" s="12">
        <v>0.19762748382400308</v>
      </c>
      <c r="R31" s="12"/>
    </row>
    <row r="32" spans="1:18" ht="17.25" thickBot="1" x14ac:dyDescent="0.35">
      <c r="H32" s="9" t="s">
        <v>52</v>
      </c>
      <c r="I32" s="9">
        <v>18.999999999999996</v>
      </c>
      <c r="J32" s="9"/>
      <c r="L32" s="9" t="s">
        <v>52</v>
      </c>
      <c r="M32" s="9">
        <v>18.999999999999996</v>
      </c>
      <c r="N32" s="9"/>
      <c r="P32" s="9" t="s">
        <v>52</v>
      </c>
      <c r="Q32" s="9">
        <v>18.999999999999996</v>
      </c>
      <c r="R32" s="9"/>
    </row>
    <row r="34" spans="8:18" x14ac:dyDescent="0.3">
      <c r="H34" s="24" t="s">
        <v>53</v>
      </c>
      <c r="I34" s="24"/>
      <c r="J34" s="24"/>
      <c r="L34" s="24" t="s">
        <v>53</v>
      </c>
      <c r="M34" s="24"/>
      <c r="N34" s="24"/>
      <c r="P34" s="24" t="s">
        <v>53</v>
      </c>
      <c r="Q34" s="24"/>
      <c r="R34" s="24"/>
    </row>
    <row r="35" spans="8:18" ht="17.25" thickBot="1" x14ac:dyDescent="0.35">
      <c r="H35"/>
      <c r="I35"/>
      <c r="J35"/>
      <c r="L35"/>
      <c r="M35"/>
      <c r="N35"/>
      <c r="P35"/>
      <c r="Q35"/>
      <c r="R35"/>
    </row>
    <row r="36" spans="8:18" x14ac:dyDescent="0.3">
      <c r="H36" s="10"/>
      <c r="I36" s="10" t="s">
        <v>47</v>
      </c>
      <c r="J36" s="10" t="s">
        <v>48</v>
      </c>
      <c r="L36" s="10"/>
      <c r="M36" s="10" t="s">
        <v>47</v>
      </c>
      <c r="N36" s="10" t="s">
        <v>48</v>
      </c>
      <c r="P36" s="10"/>
      <c r="Q36" s="10" t="s">
        <v>47</v>
      </c>
      <c r="R36" s="10" t="s">
        <v>48</v>
      </c>
    </row>
    <row r="37" spans="8:18" x14ac:dyDescent="0.3">
      <c r="H37" t="s">
        <v>49</v>
      </c>
      <c r="I37">
        <v>17.269099098583414</v>
      </c>
      <c r="J37">
        <v>15.105013109929496</v>
      </c>
      <c r="L37" t="s">
        <v>49</v>
      </c>
      <c r="M37">
        <v>17.269099098583414</v>
      </c>
      <c r="N37">
        <v>13.978193216749062</v>
      </c>
      <c r="P37" t="s">
        <v>49</v>
      </c>
      <c r="Q37">
        <v>15.105013109929496</v>
      </c>
      <c r="R37">
        <v>13.978193216749062</v>
      </c>
    </row>
    <row r="38" spans="8:18" x14ac:dyDescent="0.3">
      <c r="H38" t="s">
        <v>29</v>
      </c>
      <c r="I38">
        <v>2.7574763241331721E-2</v>
      </c>
      <c r="J38">
        <v>1.8252536490282967E-2</v>
      </c>
      <c r="L38" t="s">
        <v>29</v>
      </c>
      <c r="M38">
        <v>2.7574763241331721E-2</v>
      </c>
      <c r="N38">
        <v>4.4956710097348333E-3</v>
      </c>
      <c r="P38" t="s">
        <v>29</v>
      </c>
      <c r="Q38">
        <v>1.8252536490282967E-2</v>
      </c>
      <c r="R38">
        <v>4.4956710097348333E-3</v>
      </c>
    </row>
    <row r="39" spans="8:18" x14ac:dyDescent="0.3">
      <c r="H39" t="s">
        <v>50</v>
      </c>
      <c r="I39">
        <v>3</v>
      </c>
      <c r="J39">
        <v>3</v>
      </c>
      <c r="L39" t="s">
        <v>50</v>
      </c>
      <c r="M39">
        <v>3</v>
      </c>
      <c r="N39">
        <v>3</v>
      </c>
      <c r="P39" t="s">
        <v>50</v>
      </c>
      <c r="Q39">
        <v>3</v>
      </c>
      <c r="R39">
        <v>3</v>
      </c>
    </row>
    <row r="40" spans="8:18" x14ac:dyDescent="0.3">
      <c r="H40" t="s">
        <v>54</v>
      </c>
      <c r="I40">
        <v>2.2913649865807344E-2</v>
      </c>
      <c r="J40"/>
      <c r="L40" t="s">
        <v>54</v>
      </c>
      <c r="M40">
        <v>1.6035217125533276E-2</v>
      </c>
      <c r="N40"/>
      <c r="P40" t="s">
        <v>54</v>
      </c>
      <c r="Q40">
        <v>1.13741037500089E-2</v>
      </c>
      <c r="R40"/>
    </row>
    <row r="41" spans="8:18" ht="33" x14ac:dyDescent="0.3">
      <c r="H41" s="17" t="s">
        <v>55</v>
      </c>
      <c r="I41">
        <v>0</v>
      </c>
      <c r="J41"/>
      <c r="L41" s="17" t="s">
        <v>55</v>
      </c>
      <c r="M41">
        <v>0</v>
      </c>
      <c r="N41"/>
      <c r="P41" s="17" t="s">
        <v>55</v>
      </c>
      <c r="Q41">
        <v>0</v>
      </c>
      <c r="R41"/>
    </row>
    <row r="42" spans="8:18" x14ac:dyDescent="0.3">
      <c r="H42" t="s">
        <v>33</v>
      </c>
      <c r="I42">
        <v>4</v>
      </c>
      <c r="J42"/>
      <c r="L42" t="s">
        <v>33</v>
      </c>
      <c r="M42">
        <v>4</v>
      </c>
      <c r="N42"/>
      <c r="P42" t="s">
        <v>33</v>
      </c>
      <c r="Q42">
        <v>4</v>
      </c>
      <c r="R42"/>
    </row>
    <row r="43" spans="8:18" x14ac:dyDescent="0.3">
      <c r="H43" t="s">
        <v>56</v>
      </c>
      <c r="I43">
        <v>17.509470241601708</v>
      </c>
      <c r="J43"/>
      <c r="L43" t="s">
        <v>56</v>
      </c>
      <c r="M43">
        <v>31.829049451392393</v>
      </c>
      <c r="N43"/>
      <c r="P43" t="s">
        <v>56</v>
      </c>
      <c r="Q43">
        <v>12.940216496473219</v>
      </c>
      <c r="R43"/>
    </row>
    <row r="44" spans="8:18" x14ac:dyDescent="0.3">
      <c r="H44" t="s">
        <v>57</v>
      </c>
      <c r="I44">
        <v>3.1235176501106084E-5</v>
      </c>
      <c r="J44"/>
      <c r="L44" t="s">
        <v>57</v>
      </c>
      <c r="M44">
        <v>2.9038493418173082E-6</v>
      </c>
      <c r="N44"/>
      <c r="P44" t="s">
        <v>57</v>
      </c>
      <c r="Q44">
        <v>1.0286304185621478E-4</v>
      </c>
      <c r="R44"/>
    </row>
    <row r="45" spans="8:18" x14ac:dyDescent="0.3">
      <c r="H45" t="s">
        <v>58</v>
      </c>
      <c r="I45">
        <v>2.1318467863266499</v>
      </c>
      <c r="J45"/>
      <c r="L45" t="s">
        <v>58</v>
      </c>
      <c r="M45">
        <v>2.1318467863266499</v>
      </c>
      <c r="N45"/>
      <c r="P45" t="s">
        <v>58</v>
      </c>
      <c r="Q45">
        <v>2.1318467863266499</v>
      </c>
      <c r="R45"/>
    </row>
    <row r="46" spans="8:18" x14ac:dyDescent="0.3">
      <c r="H46" s="12" t="s">
        <v>59</v>
      </c>
      <c r="I46" s="12">
        <v>6.2470353002212168E-5</v>
      </c>
      <c r="J46" s="12"/>
      <c r="L46" s="12" t="s">
        <v>59</v>
      </c>
      <c r="M46" s="12">
        <v>5.8076986836346164E-6</v>
      </c>
      <c r="N46" s="12"/>
      <c r="P46" s="12" t="s">
        <v>59</v>
      </c>
      <c r="Q46" s="12">
        <v>2.0572608371242955E-4</v>
      </c>
      <c r="R46" s="12"/>
    </row>
    <row r="47" spans="8:18" ht="17.25" thickBot="1" x14ac:dyDescent="0.35">
      <c r="H47" s="9" t="s">
        <v>60</v>
      </c>
      <c r="I47" s="9">
        <v>2.7764451051977934</v>
      </c>
      <c r="J47" s="9"/>
      <c r="L47" s="9" t="s">
        <v>60</v>
      </c>
      <c r="M47" s="9">
        <v>2.7764451051977934</v>
      </c>
      <c r="N47" s="9"/>
      <c r="P47" s="9" t="s">
        <v>60</v>
      </c>
      <c r="Q47" s="9">
        <v>2.7764451051977934</v>
      </c>
      <c r="R47" s="9"/>
    </row>
  </sheetData>
  <mergeCells count="29">
    <mergeCell ref="P34:R34"/>
    <mergeCell ref="L34:N34"/>
    <mergeCell ref="H34:J34"/>
    <mergeCell ref="Q3:S3"/>
    <mergeCell ref="K2:S2"/>
    <mergeCell ref="H23:J23"/>
    <mergeCell ref="H22:J22"/>
    <mergeCell ref="L22:N22"/>
    <mergeCell ref="P22:R22"/>
    <mergeCell ref="P23:R23"/>
    <mergeCell ref="L23:N23"/>
    <mergeCell ref="K3:M3"/>
    <mergeCell ref="N3:P3"/>
    <mergeCell ref="A10:A11"/>
    <mergeCell ref="B10:C10"/>
    <mergeCell ref="D10:D11"/>
    <mergeCell ref="D3:D4"/>
    <mergeCell ref="B3:C3"/>
    <mergeCell ref="A3:A4"/>
    <mergeCell ref="A1:B1"/>
    <mergeCell ref="A9:D9"/>
    <mergeCell ref="A23:F23"/>
    <mergeCell ref="H1:I1"/>
    <mergeCell ref="H2:J3"/>
    <mergeCell ref="A16:D16"/>
    <mergeCell ref="A17:A18"/>
    <mergeCell ref="B17:C17"/>
    <mergeCell ref="D17:D18"/>
    <mergeCell ref="A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Hyunjun Ahn</dc:creator>
  <cp:lastModifiedBy>Ahn Hyunjun</cp:lastModifiedBy>
  <dcterms:created xsi:type="dcterms:W3CDTF">2024-05-13T08:29:33Z</dcterms:created>
  <dcterms:modified xsi:type="dcterms:W3CDTF">2024-05-14T08:53:34Z</dcterms:modified>
</cp:coreProperties>
</file>